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rginų asmeniniai" sheetId="1" r:id="rId1"/>
    <sheet name="merginų komandiniai" sheetId="2" r:id="rId2"/>
    <sheet name="berniukų asmeniniai" sheetId="3" r:id="rId3"/>
    <sheet name="berniukų komandiniai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<sst xmlns="http://schemas.openxmlformats.org/spreadsheetml/2006/main" count="47" uniqueCount="17">
  <si>
    <t>Asmeniniai rezultatai</t>
  </si>
  <si>
    <t>Komanda</t>
  </si>
  <si>
    <t>Pavardė, vardas</t>
  </si>
  <si>
    <t>Gimimo data</t>
  </si>
  <si>
    <t>30 m bėgimas</t>
  </si>
  <si>
    <t>Šuolis į tolį</t>
  </si>
  <si>
    <t>Kamuoliuko m.</t>
  </si>
  <si>
    <t>Taškų suma</t>
  </si>
  <si>
    <t>Vieta</t>
  </si>
  <si>
    <t>Rezultatas</t>
  </si>
  <si>
    <t>Taškai</t>
  </si>
  <si>
    <t>Varžybų vyr. teisėjas</t>
  </si>
  <si>
    <t>Varžybų vyr sekretorius</t>
  </si>
  <si>
    <t>Komandiniai rezultatai</t>
  </si>
  <si>
    <t>Eil. Nr.</t>
  </si>
  <si>
    <t xml:space="preserve">Taškų </t>
  </si>
  <si>
    <t>suma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</si>
</sst>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 indent="15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-05-03trikov&#279;smergin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-05-03%20vaikinai%20trikov&#2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30 m"/>
      <sheetName val="tolis"/>
      <sheetName val="kamuoliukas"/>
    </sheetNames>
    <sheetDataSet>
      <sheetData sheetId="1">
        <row r="1">
          <cell r="A1" t="str">
            <v>Utenos miesto mokyklų pradinių klasių mokinių lengvosios atletikos trikovės varžybos, skirtos Utenos DSC taurei laimėti</v>
          </cell>
        </row>
        <row r="3">
          <cell r="B3" t="str">
            <v>Utena, 2017-05-03</v>
          </cell>
          <cell r="I3" t="str">
            <v>Merginos</v>
          </cell>
        </row>
        <row r="5">
          <cell r="B5" t="str">
            <v>Krašuonos progimnazija</v>
          </cell>
          <cell r="J5">
            <v>474</v>
          </cell>
        </row>
        <row r="9">
          <cell r="A9" t="str">
            <v>Krašuona</v>
          </cell>
          <cell r="B9" t="str">
            <v>Viktorija Karaliūtė</v>
          </cell>
          <cell r="C9">
            <v>39081</v>
          </cell>
          <cell r="D9">
            <v>9.65</v>
          </cell>
          <cell r="E9">
            <v>57</v>
          </cell>
          <cell r="F9">
            <v>366</v>
          </cell>
          <cell r="G9">
            <v>45</v>
          </cell>
          <cell r="H9">
            <v>11.91</v>
          </cell>
          <cell r="I9">
            <v>8</v>
          </cell>
        </row>
        <row r="10">
          <cell r="A10" t="str">
            <v>Krašuona</v>
          </cell>
          <cell r="B10" t="str">
            <v>Justina Adomėnaitė</v>
          </cell>
          <cell r="C10">
            <v>39406</v>
          </cell>
          <cell r="D10">
            <v>10.7</v>
          </cell>
          <cell r="E10">
            <v>30</v>
          </cell>
          <cell r="F10">
            <v>376</v>
          </cell>
          <cell r="G10">
            <v>48</v>
          </cell>
          <cell r="H10">
            <v>15.23</v>
          </cell>
          <cell r="I10">
            <v>15</v>
          </cell>
        </row>
        <row r="11">
          <cell r="A11" t="str">
            <v>Krašuona</v>
          </cell>
          <cell r="B11" t="str">
            <v>Inesa Žičkaitė</v>
          </cell>
          <cell r="C11">
            <v>38990</v>
          </cell>
          <cell r="D11">
            <v>9.83</v>
          </cell>
          <cell r="E11">
            <v>51</v>
          </cell>
          <cell r="F11">
            <v>336</v>
          </cell>
          <cell r="G11">
            <v>35</v>
          </cell>
          <cell r="H11">
            <v>20.26</v>
          </cell>
          <cell r="I11">
            <v>24</v>
          </cell>
        </row>
        <row r="12">
          <cell r="A12" t="str">
            <v>Krašuona</v>
          </cell>
          <cell r="B12" t="str">
            <v>Karina Stanislavova</v>
          </cell>
          <cell r="C12">
            <v>39139</v>
          </cell>
          <cell r="D12">
            <v>9.78</v>
          </cell>
          <cell r="E12">
            <v>54</v>
          </cell>
          <cell r="F12">
            <v>396</v>
          </cell>
          <cell r="G12">
            <v>55</v>
          </cell>
          <cell r="H12">
            <v>17.3</v>
          </cell>
          <cell r="I12">
            <v>18</v>
          </cell>
        </row>
        <row r="13">
          <cell r="A13" t="str">
            <v>Krašuona</v>
          </cell>
          <cell r="B13" t="str">
            <v>Gustė Šumskaitė</v>
          </cell>
          <cell r="C13">
            <v>39300</v>
          </cell>
          <cell r="D13">
            <v>9.62</v>
          </cell>
          <cell r="E13">
            <v>57</v>
          </cell>
          <cell r="F13">
            <v>365</v>
          </cell>
          <cell r="G13">
            <v>45</v>
          </cell>
          <cell r="H13">
            <v>20.7</v>
          </cell>
          <cell r="I13">
            <v>25</v>
          </cell>
        </row>
        <row r="17">
          <cell r="B17" t="str">
            <v>Aukštakalnio prog. "Žiburio" skyrius</v>
          </cell>
          <cell r="J17">
            <v>557</v>
          </cell>
        </row>
        <row r="21">
          <cell r="A21" t="str">
            <v>Žiburys</v>
          </cell>
          <cell r="B21" t="str">
            <v>Austėja Bukerytė</v>
          </cell>
          <cell r="C21">
            <v>38815</v>
          </cell>
          <cell r="D21">
            <v>9.19</v>
          </cell>
          <cell r="E21">
            <v>72</v>
          </cell>
          <cell r="F21">
            <v>434</v>
          </cell>
          <cell r="G21">
            <v>68</v>
          </cell>
          <cell r="H21">
            <v>18.8</v>
          </cell>
          <cell r="I21">
            <v>21</v>
          </cell>
        </row>
        <row r="22">
          <cell r="A22" t="str">
            <v>Žiburys</v>
          </cell>
          <cell r="B22" t="str">
            <v>Austėja Deisadzė</v>
          </cell>
          <cell r="C22">
            <v>38885</v>
          </cell>
          <cell r="D22">
            <v>9.51</v>
          </cell>
          <cell r="E22">
            <v>60</v>
          </cell>
          <cell r="F22">
            <v>353</v>
          </cell>
          <cell r="G22">
            <v>41</v>
          </cell>
          <cell r="H22">
            <v>13.94</v>
          </cell>
          <cell r="I22">
            <v>12</v>
          </cell>
        </row>
        <row r="23">
          <cell r="A23" t="str">
            <v>Žiburys</v>
          </cell>
          <cell r="B23" t="str">
            <v>Patricija Mackonytė</v>
          </cell>
          <cell r="C23">
            <v>38848</v>
          </cell>
          <cell r="D23">
            <v>9.44</v>
          </cell>
          <cell r="E23">
            <v>63</v>
          </cell>
          <cell r="F23">
            <v>424</v>
          </cell>
          <cell r="G23">
            <v>64</v>
          </cell>
          <cell r="H23">
            <v>17.75</v>
          </cell>
          <cell r="I23">
            <v>19</v>
          </cell>
        </row>
        <row r="24">
          <cell r="A24" t="str">
            <v>Žiburys</v>
          </cell>
          <cell r="B24" t="str">
            <v>Rugilė Čepėnaitė</v>
          </cell>
          <cell r="C24">
            <v>38840</v>
          </cell>
          <cell r="D24">
            <v>9.58</v>
          </cell>
          <cell r="E24">
            <v>60</v>
          </cell>
          <cell r="F24">
            <v>409</v>
          </cell>
          <cell r="G24">
            <v>59</v>
          </cell>
          <cell r="H24">
            <v>17.31</v>
          </cell>
          <cell r="I24">
            <v>18</v>
          </cell>
        </row>
        <row r="25">
          <cell r="A25" t="str">
            <v>Žiburys</v>
          </cell>
          <cell r="B25" t="str">
            <v>Lėja Vilčinskaitė</v>
          </cell>
          <cell r="C25">
            <v>38996</v>
          </cell>
          <cell r="D25">
            <v>9.68</v>
          </cell>
          <cell r="E25">
            <v>57</v>
          </cell>
          <cell r="F25">
            <v>341</v>
          </cell>
          <cell r="G25">
            <v>37</v>
          </cell>
          <cell r="H25">
            <v>15.95</v>
          </cell>
          <cell r="I25">
            <v>16</v>
          </cell>
        </row>
        <row r="32">
          <cell r="A32" t="str">
            <v>Individualiai</v>
          </cell>
          <cell r="B32" t="str">
            <v>Justė Paršonytė</v>
          </cell>
          <cell r="C32">
            <v>38718</v>
          </cell>
          <cell r="D32">
            <v>13</v>
          </cell>
          <cell r="E32">
            <v>0</v>
          </cell>
          <cell r="F32">
            <v>380</v>
          </cell>
          <cell r="G32">
            <v>50</v>
          </cell>
          <cell r="H32">
            <v>13.53</v>
          </cell>
          <cell r="I32">
            <v>11</v>
          </cell>
        </row>
        <row r="33">
          <cell r="A33" t="str">
            <v>Individualiai</v>
          </cell>
          <cell r="B33" t="str">
            <v>Ugnė Michailovaitė</v>
          </cell>
          <cell r="C33">
            <v>38820</v>
          </cell>
          <cell r="D33">
            <v>9.22</v>
          </cell>
          <cell r="E33">
            <v>69</v>
          </cell>
          <cell r="F33">
            <v>392</v>
          </cell>
          <cell r="G33">
            <v>54</v>
          </cell>
          <cell r="H33">
            <v>28</v>
          </cell>
          <cell r="I33">
            <v>39</v>
          </cell>
        </row>
        <row r="37">
          <cell r="G37" t="str">
            <v>M. Saliamonas</v>
          </cell>
        </row>
        <row r="40">
          <cell r="G40" t="str">
            <v>I. Butkutė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30 m"/>
      <sheetName val="tolis"/>
      <sheetName val="kamuoliukas"/>
    </sheetNames>
    <sheetDataSet>
      <sheetData sheetId="1">
        <row r="1">
          <cell r="A1" t="str">
            <v>Utenos miesto mokyklų pradinių klasių mokinių lengvosios atletikos trikovės varžybos, skirtos Utenos DSC taurei laimėti</v>
          </cell>
        </row>
        <row r="3">
          <cell r="B3" t="str">
            <v>Utena, 2017-05-03</v>
          </cell>
          <cell r="I3" t="str">
            <v>Berniukai</v>
          </cell>
        </row>
        <row r="5">
          <cell r="B5" t="str">
            <v>Krašuonos progimnazija</v>
          </cell>
          <cell r="J5">
            <v>487</v>
          </cell>
        </row>
        <row r="9">
          <cell r="A9" t="str">
            <v>Krašuona</v>
          </cell>
          <cell r="B9" t="str">
            <v>Tadas Gylys</v>
          </cell>
          <cell r="C9">
            <v>38890</v>
          </cell>
          <cell r="D9">
            <v>9.23</v>
          </cell>
          <cell r="E9">
            <v>46</v>
          </cell>
          <cell r="F9">
            <v>420</v>
          </cell>
          <cell r="G9">
            <v>35</v>
          </cell>
          <cell r="H9">
            <v>28.19</v>
          </cell>
          <cell r="I9">
            <v>26</v>
          </cell>
        </row>
        <row r="10">
          <cell r="A10" t="str">
            <v>Krašuona</v>
          </cell>
          <cell r="B10" t="str">
            <v>Nedas Pelėda</v>
          </cell>
          <cell r="C10">
            <v>39039</v>
          </cell>
          <cell r="D10">
            <v>9.18</v>
          </cell>
          <cell r="E10">
            <v>49</v>
          </cell>
          <cell r="F10">
            <v>461</v>
          </cell>
          <cell r="G10">
            <v>49</v>
          </cell>
          <cell r="H10">
            <v>41.91</v>
          </cell>
          <cell r="I10">
            <v>44</v>
          </cell>
        </row>
        <row r="11">
          <cell r="A11" t="str">
            <v>Krašuona</v>
          </cell>
          <cell r="B11" t="str">
            <v>Karolis Jonelis</v>
          </cell>
          <cell r="C11">
            <v>38909</v>
          </cell>
          <cell r="D11">
            <v>9.21</v>
          </cell>
          <cell r="E11">
            <v>46</v>
          </cell>
          <cell r="F11">
            <v>455</v>
          </cell>
          <cell r="G11">
            <v>47</v>
          </cell>
          <cell r="H11">
            <v>30.6</v>
          </cell>
          <cell r="I11">
            <v>28</v>
          </cell>
        </row>
        <row r="12">
          <cell r="A12" t="str">
            <v>Krašuona</v>
          </cell>
          <cell r="B12" t="str">
            <v>Nikas Vitkevičius</v>
          </cell>
          <cell r="C12">
            <v>39149</v>
          </cell>
          <cell r="D12">
            <v>9.38</v>
          </cell>
          <cell r="E12">
            <v>44</v>
          </cell>
          <cell r="F12">
            <v>448</v>
          </cell>
          <cell r="G12">
            <v>45</v>
          </cell>
          <cell r="H12">
            <v>30.03</v>
          </cell>
          <cell r="I12">
            <v>28</v>
          </cell>
        </row>
        <row r="13">
          <cell r="A13" t="str">
            <v>Krašuona</v>
          </cell>
          <cell r="B13" t="str">
            <v>Orestas Klimašauskas</v>
          </cell>
          <cell r="C13">
            <v>39217</v>
          </cell>
          <cell r="D13">
            <v>10.04</v>
          </cell>
          <cell r="E13">
            <v>27</v>
          </cell>
          <cell r="F13">
            <v>378</v>
          </cell>
          <cell r="G13">
            <v>21</v>
          </cell>
          <cell r="H13">
            <v>29.33</v>
          </cell>
          <cell r="I13">
            <v>27</v>
          </cell>
        </row>
        <row r="17">
          <cell r="B17" t="str">
            <v>Aukštakalnio prog. "Žiburio" skyrius</v>
          </cell>
          <cell r="J17">
            <v>491</v>
          </cell>
        </row>
        <row r="21">
          <cell r="A21" t="str">
            <v>Žiburys</v>
          </cell>
          <cell r="B21" t="str">
            <v>Raigardas Lubys</v>
          </cell>
          <cell r="C21">
            <v>38967</v>
          </cell>
          <cell r="D21">
            <v>9.11</v>
          </cell>
          <cell r="E21">
            <v>49</v>
          </cell>
          <cell r="F21">
            <v>472</v>
          </cell>
          <cell r="G21">
            <v>53</v>
          </cell>
          <cell r="H21">
            <v>28.69</v>
          </cell>
          <cell r="I21">
            <v>26</v>
          </cell>
        </row>
        <row r="22">
          <cell r="A22" t="str">
            <v>Žiburys</v>
          </cell>
          <cell r="B22" t="str">
            <v>Lukas Slavinskas</v>
          </cell>
          <cell r="C22">
            <v>39005</v>
          </cell>
          <cell r="D22">
            <v>9.46</v>
          </cell>
          <cell r="E22">
            <v>41</v>
          </cell>
          <cell r="F22">
            <v>430</v>
          </cell>
          <cell r="G22">
            <v>39</v>
          </cell>
          <cell r="H22">
            <v>33.94</v>
          </cell>
          <cell r="I22">
            <v>33</v>
          </cell>
        </row>
        <row r="23">
          <cell r="A23" t="str">
            <v>Žiburys</v>
          </cell>
          <cell r="B23" t="str">
            <v>Emilis Bražėnas</v>
          </cell>
          <cell r="C23">
            <v>39049</v>
          </cell>
          <cell r="D23">
            <v>9.35</v>
          </cell>
          <cell r="E23">
            <v>44</v>
          </cell>
          <cell r="F23">
            <v>434</v>
          </cell>
          <cell r="G23">
            <v>40</v>
          </cell>
          <cell r="H23">
            <v>30.6</v>
          </cell>
          <cell r="I23">
            <v>28</v>
          </cell>
        </row>
        <row r="24">
          <cell r="A24" t="str">
            <v>Žiburys</v>
          </cell>
          <cell r="B24" t="str">
            <v>Nojus Ketvirtis</v>
          </cell>
          <cell r="C24">
            <v>38806</v>
          </cell>
          <cell r="D24">
            <v>9.22</v>
          </cell>
          <cell r="E24">
            <v>46</v>
          </cell>
          <cell r="F24">
            <v>436</v>
          </cell>
          <cell r="G24">
            <v>41</v>
          </cell>
          <cell r="H24">
            <v>30.41</v>
          </cell>
          <cell r="I24">
            <v>28</v>
          </cell>
        </row>
        <row r="25">
          <cell r="A25" t="str">
            <v>Žiburys</v>
          </cell>
          <cell r="B25" t="str">
            <v>Augustas Sugintas</v>
          </cell>
          <cell r="C25">
            <v>38891</v>
          </cell>
          <cell r="D25">
            <v>9.16</v>
          </cell>
          <cell r="E25">
            <v>49</v>
          </cell>
          <cell r="F25">
            <v>478</v>
          </cell>
          <cell r="G25">
            <v>55</v>
          </cell>
          <cell r="H25">
            <v>32.36</v>
          </cell>
          <cell r="I25">
            <v>31</v>
          </cell>
        </row>
        <row r="32">
          <cell r="A32" t="str">
            <v>individualiai</v>
          </cell>
          <cell r="B32" t="str">
            <v>Rytis Malakauskas</v>
          </cell>
          <cell r="C32">
            <v>38836</v>
          </cell>
          <cell r="D32">
            <v>8.77</v>
          </cell>
          <cell r="E32">
            <v>61</v>
          </cell>
          <cell r="F32">
            <v>472</v>
          </cell>
          <cell r="G32">
            <v>53</v>
          </cell>
          <cell r="H32">
            <v>25.69</v>
          </cell>
          <cell r="I32">
            <v>21</v>
          </cell>
        </row>
        <row r="33">
          <cell r="A33" t="str">
            <v>individualiai</v>
          </cell>
          <cell r="B33" t="str">
            <v>Matas Pučinskas</v>
          </cell>
          <cell r="C33">
            <v>38796</v>
          </cell>
          <cell r="D33">
            <v>9</v>
          </cell>
          <cell r="E33">
            <v>52</v>
          </cell>
          <cell r="F33">
            <v>460</v>
          </cell>
          <cell r="G33">
            <v>49</v>
          </cell>
          <cell r="H33">
            <v>29.56</v>
          </cell>
          <cell r="I33">
            <v>27</v>
          </cell>
        </row>
        <row r="34">
          <cell r="A34" t="str">
            <v>individualiai</v>
          </cell>
          <cell r="B34" t="str">
            <v>Edvinas Sirutis</v>
          </cell>
          <cell r="C34">
            <v>38718</v>
          </cell>
          <cell r="D34">
            <v>9.92</v>
          </cell>
          <cell r="E34">
            <v>29</v>
          </cell>
          <cell r="F34">
            <v>392</v>
          </cell>
          <cell r="G34">
            <v>26</v>
          </cell>
          <cell r="H34">
            <v>33.28</v>
          </cell>
          <cell r="I34">
            <v>33</v>
          </cell>
        </row>
        <row r="35">
          <cell r="A35" t="str">
            <v>individualiai</v>
          </cell>
          <cell r="B35" t="str">
            <v>Titas Didžgalvis</v>
          </cell>
          <cell r="C35">
            <v>38777</v>
          </cell>
          <cell r="D35">
            <v>8.91</v>
          </cell>
          <cell r="E35">
            <v>55</v>
          </cell>
          <cell r="F35">
            <v>501</v>
          </cell>
          <cell r="G35">
            <v>62</v>
          </cell>
          <cell r="H35">
            <v>37.25</v>
          </cell>
          <cell r="I35">
            <v>38</v>
          </cell>
        </row>
        <row r="52">
          <cell r="G52" t="str">
            <v>M. Saliamonas</v>
          </cell>
        </row>
        <row r="55">
          <cell r="G55" t="str">
            <v>I. Butkutė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21" sqref="G21"/>
    </sheetView>
  </sheetViews>
  <sheetFormatPr defaultColWidth="0" defaultRowHeight="15" zeroHeight="1"/>
  <cols>
    <col min="1" max="1" width="8.8515625" style="23" customWidth="1"/>
    <col min="2" max="2" width="22.00390625" style="1" customWidth="1"/>
    <col min="3" max="3" width="10.00390625" style="1" customWidth="1"/>
    <col min="4" max="4" width="7.28125" style="1" customWidth="1"/>
    <col min="5" max="5" width="7.57421875" style="1" customWidth="1"/>
    <col min="6" max="6" width="5.7109375" style="1" customWidth="1"/>
    <col min="7" max="7" width="7.140625" style="1" customWidth="1"/>
    <col min="8" max="8" width="5.8515625" style="1" customWidth="1"/>
    <col min="9" max="9" width="8.421875" style="1" customWidth="1"/>
    <col min="10" max="10" width="9.421875" style="1" customWidth="1"/>
    <col min="11" max="11" width="11.57421875" style="1" customWidth="1"/>
    <col min="12" max="12" width="0.85546875" style="1" customWidth="1"/>
    <col min="13" max="16384" width="0" style="1" hidden="1" customWidth="1"/>
  </cols>
  <sheetData>
    <row r="1" spans="1:11" ht="36" customHeight="1">
      <c r="A1" s="40" t="str">
        <f>'[1]Protokolas'!$A$1</f>
        <v>Utenos miesto mokyklų pradinių klasių mokinių lengvosios atletikos trikovės varžybos, skirtos Utenos DSC taurei laimėti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6.5" customHeight="1">
      <c r="A3" s="5"/>
      <c r="B3" s="41" t="str">
        <f>'[1]Protokolas'!$B$3</f>
        <v>Utena, 2017-05-03</v>
      </c>
      <c r="C3" s="41"/>
      <c r="D3" s="41"/>
      <c r="E3" s="41"/>
      <c r="F3" s="41"/>
      <c r="G3" s="6"/>
      <c r="H3" s="6"/>
      <c r="I3" s="42" t="str">
        <f>'[1]Protokolas'!$I$3</f>
        <v>Merginos</v>
      </c>
      <c r="J3" s="42"/>
      <c r="K3" s="7"/>
    </row>
    <row r="4" spans="1:11" ht="8.2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22.5" customHeight="1">
      <c r="A5" s="9"/>
      <c r="B5" s="43" t="s">
        <v>0</v>
      </c>
      <c r="C5" s="43"/>
      <c r="D5" s="43"/>
      <c r="E5" s="43"/>
      <c r="F5" s="43"/>
      <c r="G5" s="43"/>
      <c r="H5" s="43"/>
      <c r="I5" s="43"/>
      <c r="J5" s="9"/>
      <c r="K5" s="9"/>
    </row>
    <row r="6" spans="1:11" ht="9.75" customHeight="1" thickBot="1">
      <c r="A6" s="9"/>
      <c r="B6" s="9"/>
      <c r="C6" s="9"/>
      <c r="D6" s="10"/>
      <c r="E6" s="10"/>
      <c r="F6" s="10"/>
      <c r="G6" s="10"/>
      <c r="H6" s="10"/>
      <c r="I6" s="10"/>
      <c r="J6" s="9"/>
      <c r="K6" s="9"/>
    </row>
    <row r="7" spans="1:11" ht="14.25" customHeight="1">
      <c r="A7" s="44" t="s">
        <v>1</v>
      </c>
      <c r="B7" s="35" t="s">
        <v>2</v>
      </c>
      <c r="C7" s="46" t="s">
        <v>3</v>
      </c>
      <c r="D7" s="48" t="s">
        <v>4</v>
      </c>
      <c r="E7" s="49"/>
      <c r="F7" s="50" t="s">
        <v>5</v>
      </c>
      <c r="G7" s="51"/>
      <c r="H7" s="48" t="s">
        <v>6</v>
      </c>
      <c r="I7" s="49"/>
      <c r="J7" s="35" t="s">
        <v>7</v>
      </c>
      <c r="K7" s="37" t="s">
        <v>8</v>
      </c>
    </row>
    <row r="8" spans="1:11" ht="15" customHeight="1">
      <c r="A8" s="45"/>
      <c r="B8" s="36"/>
      <c r="C8" s="47"/>
      <c r="D8" s="11" t="s">
        <v>9</v>
      </c>
      <c r="E8" s="12" t="s">
        <v>10</v>
      </c>
      <c r="F8" s="13" t="s">
        <v>9</v>
      </c>
      <c r="G8" s="14" t="s">
        <v>10</v>
      </c>
      <c r="H8" s="11" t="s">
        <v>9</v>
      </c>
      <c r="I8" s="12" t="s">
        <v>10</v>
      </c>
      <c r="J8" s="36"/>
      <c r="K8" s="38"/>
    </row>
    <row r="9" spans="1:11" ht="15">
      <c r="A9" s="15" t="str">
        <f>'[1]Protokolas'!A33</f>
        <v>Individualiai</v>
      </c>
      <c r="B9" s="15" t="str">
        <f>'[1]Protokolas'!B33</f>
        <v>Ugnė Michailovaitė</v>
      </c>
      <c r="C9" s="16">
        <f>'[1]Protokolas'!C33</f>
        <v>38820</v>
      </c>
      <c r="D9" s="15">
        <f>'[1]Protokolas'!D33</f>
        <v>9.22</v>
      </c>
      <c r="E9" s="15">
        <f>'[1]Protokolas'!E33</f>
        <v>69</v>
      </c>
      <c r="F9" s="15">
        <f>'[1]Protokolas'!F33</f>
        <v>392</v>
      </c>
      <c r="G9" s="15">
        <f>'[1]Protokolas'!G33</f>
        <v>54</v>
      </c>
      <c r="H9" s="15">
        <f>'[1]Protokolas'!H33</f>
        <v>28</v>
      </c>
      <c r="I9" s="15">
        <f>'[1]Protokolas'!I33</f>
        <v>39</v>
      </c>
      <c r="J9" s="17">
        <f aca="true" t="shared" si="0" ref="J9:J20">SUM(E9+G9+I9)</f>
        <v>162</v>
      </c>
      <c r="K9" s="18">
        <v>1</v>
      </c>
    </row>
    <row r="10" spans="1:11" ht="15">
      <c r="A10" s="15" t="str">
        <f>'[1]Protokolas'!A21</f>
        <v>Žiburys</v>
      </c>
      <c r="B10" s="15" t="str">
        <f>'[1]Protokolas'!B21</f>
        <v>Austėja Bukerytė</v>
      </c>
      <c r="C10" s="16">
        <f>'[1]Protokolas'!C21</f>
        <v>38815</v>
      </c>
      <c r="D10" s="15">
        <f>'[1]Protokolas'!D21</f>
        <v>9.19</v>
      </c>
      <c r="E10" s="15">
        <f>'[1]Protokolas'!E21</f>
        <v>72</v>
      </c>
      <c r="F10" s="15">
        <f>'[1]Protokolas'!F21</f>
        <v>434</v>
      </c>
      <c r="G10" s="15">
        <f>'[1]Protokolas'!G21</f>
        <v>68</v>
      </c>
      <c r="H10" s="15">
        <f>'[1]Protokolas'!H21</f>
        <v>18.8</v>
      </c>
      <c r="I10" s="15">
        <f>'[1]Protokolas'!I21</f>
        <v>21</v>
      </c>
      <c r="J10" s="17">
        <f t="shared" si="0"/>
        <v>161</v>
      </c>
      <c r="K10" s="18">
        <f>SUM(K9,1)</f>
        <v>2</v>
      </c>
    </row>
    <row r="11" spans="1:11" ht="15">
      <c r="A11" s="15" t="str">
        <f>'[1]Protokolas'!A23</f>
        <v>Žiburys</v>
      </c>
      <c r="B11" s="15" t="str">
        <f>'[1]Protokolas'!B23</f>
        <v>Patricija Mackonytė</v>
      </c>
      <c r="C11" s="16">
        <f>'[1]Protokolas'!C23</f>
        <v>38848</v>
      </c>
      <c r="D11" s="15">
        <f>'[1]Protokolas'!D23</f>
        <v>9.44</v>
      </c>
      <c r="E11" s="15">
        <f>'[1]Protokolas'!E23</f>
        <v>63</v>
      </c>
      <c r="F11" s="15">
        <f>'[1]Protokolas'!F23</f>
        <v>424</v>
      </c>
      <c r="G11" s="15">
        <f>'[1]Protokolas'!G23</f>
        <v>64</v>
      </c>
      <c r="H11" s="15">
        <f>'[1]Protokolas'!H23</f>
        <v>17.75</v>
      </c>
      <c r="I11" s="15">
        <f>'[1]Protokolas'!I23</f>
        <v>19</v>
      </c>
      <c r="J11" s="17">
        <f t="shared" si="0"/>
        <v>146</v>
      </c>
      <c r="K11" s="18">
        <f aca="true" t="shared" si="1" ref="K11:K20">SUM(K10,1)</f>
        <v>3</v>
      </c>
    </row>
    <row r="12" spans="1:11" ht="15">
      <c r="A12" s="15" t="str">
        <f>'[1]Protokolas'!A24</f>
        <v>Žiburys</v>
      </c>
      <c r="B12" s="15" t="str">
        <f>'[1]Protokolas'!B24</f>
        <v>Rugilė Čepėnaitė</v>
      </c>
      <c r="C12" s="16">
        <f>'[1]Protokolas'!C24</f>
        <v>38840</v>
      </c>
      <c r="D12" s="15">
        <f>'[1]Protokolas'!D24</f>
        <v>9.58</v>
      </c>
      <c r="E12" s="15">
        <f>'[1]Protokolas'!E24</f>
        <v>60</v>
      </c>
      <c r="F12" s="15">
        <f>'[1]Protokolas'!F24</f>
        <v>409</v>
      </c>
      <c r="G12" s="15">
        <f>'[1]Protokolas'!G24</f>
        <v>59</v>
      </c>
      <c r="H12" s="15">
        <f>'[1]Protokolas'!H24</f>
        <v>17.31</v>
      </c>
      <c r="I12" s="15">
        <f>'[1]Protokolas'!I24</f>
        <v>18</v>
      </c>
      <c r="J12" s="17">
        <f t="shared" si="0"/>
        <v>137</v>
      </c>
      <c r="K12" s="18">
        <f t="shared" si="1"/>
        <v>4</v>
      </c>
    </row>
    <row r="13" spans="1:11" ht="15">
      <c r="A13" s="15" t="str">
        <f>'[1]Protokolas'!A12</f>
        <v>Krašuona</v>
      </c>
      <c r="B13" s="15" t="str">
        <f>'[1]Protokolas'!B12</f>
        <v>Karina Stanislavova</v>
      </c>
      <c r="C13" s="16">
        <f>'[1]Protokolas'!C12</f>
        <v>39139</v>
      </c>
      <c r="D13" s="15">
        <f>'[1]Protokolas'!D12</f>
        <v>9.78</v>
      </c>
      <c r="E13" s="15">
        <f>'[1]Protokolas'!E12</f>
        <v>54</v>
      </c>
      <c r="F13" s="15">
        <f>'[1]Protokolas'!F12</f>
        <v>396</v>
      </c>
      <c r="G13" s="15">
        <f>'[1]Protokolas'!G12</f>
        <v>55</v>
      </c>
      <c r="H13" s="15">
        <f>'[1]Protokolas'!H12</f>
        <v>17.3</v>
      </c>
      <c r="I13" s="15">
        <f>'[1]Protokolas'!I12</f>
        <v>18</v>
      </c>
      <c r="J13" s="17">
        <f t="shared" si="0"/>
        <v>127</v>
      </c>
      <c r="K13" s="18">
        <f t="shared" si="1"/>
        <v>5</v>
      </c>
    </row>
    <row r="14" spans="1:11" ht="15">
      <c r="A14" s="15" t="str">
        <f>'[1]Protokolas'!A13</f>
        <v>Krašuona</v>
      </c>
      <c r="B14" s="15" t="str">
        <f>'[1]Protokolas'!B13</f>
        <v>Gustė Šumskaitė</v>
      </c>
      <c r="C14" s="16">
        <f>'[1]Protokolas'!C13</f>
        <v>39300</v>
      </c>
      <c r="D14" s="15">
        <f>'[1]Protokolas'!D13</f>
        <v>9.62</v>
      </c>
      <c r="E14" s="15">
        <f>'[1]Protokolas'!E13</f>
        <v>57</v>
      </c>
      <c r="F14" s="15">
        <f>'[1]Protokolas'!F13</f>
        <v>365</v>
      </c>
      <c r="G14" s="15">
        <f>'[1]Protokolas'!G13</f>
        <v>45</v>
      </c>
      <c r="H14" s="15">
        <f>'[1]Protokolas'!H13</f>
        <v>20.7</v>
      </c>
      <c r="I14" s="15">
        <f>'[1]Protokolas'!I13</f>
        <v>25</v>
      </c>
      <c r="J14" s="17">
        <f t="shared" si="0"/>
        <v>127</v>
      </c>
      <c r="K14" s="18">
        <f t="shared" si="1"/>
        <v>6</v>
      </c>
    </row>
    <row r="15" spans="1:11" ht="15">
      <c r="A15" s="15" t="str">
        <f>'[1]Protokolas'!A22</f>
        <v>Žiburys</v>
      </c>
      <c r="B15" s="15" t="str">
        <f>'[1]Protokolas'!B22</f>
        <v>Austėja Deisadzė</v>
      </c>
      <c r="C15" s="16">
        <f>'[1]Protokolas'!C22</f>
        <v>38885</v>
      </c>
      <c r="D15" s="15">
        <f>'[1]Protokolas'!D22</f>
        <v>9.51</v>
      </c>
      <c r="E15" s="15">
        <f>'[1]Protokolas'!E22</f>
        <v>60</v>
      </c>
      <c r="F15" s="15">
        <f>'[1]Protokolas'!F22</f>
        <v>353</v>
      </c>
      <c r="G15" s="15">
        <f>'[1]Protokolas'!G22</f>
        <v>41</v>
      </c>
      <c r="H15" s="15">
        <f>'[1]Protokolas'!H22</f>
        <v>13.94</v>
      </c>
      <c r="I15" s="15">
        <f>'[1]Protokolas'!I22</f>
        <v>12</v>
      </c>
      <c r="J15" s="17">
        <f t="shared" si="0"/>
        <v>113</v>
      </c>
      <c r="K15" s="18">
        <f t="shared" si="1"/>
        <v>7</v>
      </c>
    </row>
    <row r="16" spans="1:11" ht="15">
      <c r="A16" s="15" t="str">
        <f>'[1]Protokolas'!A9</f>
        <v>Krašuona</v>
      </c>
      <c r="B16" s="15" t="str">
        <f>'[1]Protokolas'!B9</f>
        <v>Viktorija Karaliūtė</v>
      </c>
      <c r="C16" s="16">
        <f>'[1]Protokolas'!C9</f>
        <v>39081</v>
      </c>
      <c r="D16" s="15">
        <f>'[1]Protokolas'!D9</f>
        <v>9.65</v>
      </c>
      <c r="E16" s="15">
        <f>'[1]Protokolas'!E9</f>
        <v>57</v>
      </c>
      <c r="F16" s="15">
        <f>'[1]Protokolas'!F9</f>
        <v>366</v>
      </c>
      <c r="G16" s="15">
        <f>'[1]Protokolas'!G9</f>
        <v>45</v>
      </c>
      <c r="H16" s="15">
        <f>'[1]Protokolas'!H9</f>
        <v>11.91</v>
      </c>
      <c r="I16" s="15">
        <f>'[1]Protokolas'!I9</f>
        <v>8</v>
      </c>
      <c r="J16" s="17">
        <f t="shared" si="0"/>
        <v>110</v>
      </c>
      <c r="K16" s="18">
        <f t="shared" si="1"/>
        <v>8</v>
      </c>
    </row>
    <row r="17" spans="1:11" ht="15">
      <c r="A17" s="15" t="str">
        <f>'[1]Protokolas'!A11</f>
        <v>Krašuona</v>
      </c>
      <c r="B17" s="15" t="str">
        <f>'[1]Protokolas'!B11</f>
        <v>Inesa Žičkaitė</v>
      </c>
      <c r="C17" s="16">
        <f>'[1]Protokolas'!C11</f>
        <v>38990</v>
      </c>
      <c r="D17" s="15">
        <f>'[1]Protokolas'!D11</f>
        <v>9.83</v>
      </c>
      <c r="E17" s="15">
        <f>'[1]Protokolas'!E11</f>
        <v>51</v>
      </c>
      <c r="F17" s="15">
        <f>'[1]Protokolas'!F11</f>
        <v>336</v>
      </c>
      <c r="G17" s="15">
        <f>'[1]Protokolas'!G11</f>
        <v>35</v>
      </c>
      <c r="H17" s="15">
        <f>'[1]Protokolas'!H11</f>
        <v>20.26</v>
      </c>
      <c r="I17" s="15">
        <f>'[1]Protokolas'!I11</f>
        <v>24</v>
      </c>
      <c r="J17" s="17">
        <f t="shared" si="0"/>
        <v>110</v>
      </c>
      <c r="K17" s="18">
        <f t="shared" si="1"/>
        <v>9</v>
      </c>
    </row>
    <row r="18" spans="1:11" ht="15">
      <c r="A18" s="15" t="str">
        <f>'[1]Protokolas'!A25</f>
        <v>Žiburys</v>
      </c>
      <c r="B18" s="15" t="str">
        <f>'[1]Protokolas'!B25</f>
        <v>Lėja Vilčinskaitė</v>
      </c>
      <c r="C18" s="16">
        <f>'[1]Protokolas'!C25</f>
        <v>38996</v>
      </c>
      <c r="D18" s="15">
        <f>'[1]Protokolas'!D25</f>
        <v>9.68</v>
      </c>
      <c r="E18" s="15">
        <f>'[1]Protokolas'!E25</f>
        <v>57</v>
      </c>
      <c r="F18" s="15">
        <f>'[1]Protokolas'!F25</f>
        <v>341</v>
      </c>
      <c r="G18" s="15">
        <f>'[1]Protokolas'!G25</f>
        <v>37</v>
      </c>
      <c r="H18" s="15">
        <f>'[1]Protokolas'!H25</f>
        <v>15.95</v>
      </c>
      <c r="I18" s="15">
        <f>'[1]Protokolas'!I25</f>
        <v>16</v>
      </c>
      <c r="J18" s="17">
        <f t="shared" si="0"/>
        <v>110</v>
      </c>
      <c r="K18" s="18">
        <f t="shared" si="1"/>
        <v>10</v>
      </c>
    </row>
    <row r="19" spans="1:11" ht="15">
      <c r="A19" s="15" t="str">
        <f>'[1]Protokolas'!A10</f>
        <v>Krašuona</v>
      </c>
      <c r="B19" s="15" t="str">
        <f>'[1]Protokolas'!B10</f>
        <v>Justina Adomėnaitė</v>
      </c>
      <c r="C19" s="16">
        <f>'[1]Protokolas'!C10</f>
        <v>39406</v>
      </c>
      <c r="D19" s="15">
        <f>'[1]Protokolas'!D10</f>
        <v>10.7</v>
      </c>
      <c r="E19" s="15">
        <f>'[1]Protokolas'!E10</f>
        <v>30</v>
      </c>
      <c r="F19" s="15">
        <f>'[1]Protokolas'!F10</f>
        <v>376</v>
      </c>
      <c r="G19" s="15">
        <f>'[1]Protokolas'!G10</f>
        <v>48</v>
      </c>
      <c r="H19" s="15">
        <f>'[1]Protokolas'!H10</f>
        <v>15.23</v>
      </c>
      <c r="I19" s="15">
        <f>'[1]Protokolas'!I10</f>
        <v>15</v>
      </c>
      <c r="J19" s="17">
        <f t="shared" si="0"/>
        <v>93</v>
      </c>
      <c r="K19" s="18">
        <f t="shared" si="1"/>
        <v>11</v>
      </c>
    </row>
    <row r="20" spans="1:11" ht="15">
      <c r="A20" s="15" t="str">
        <f>'[1]Protokolas'!A32</f>
        <v>Individualiai</v>
      </c>
      <c r="B20" s="15" t="str">
        <f>'[1]Protokolas'!B32</f>
        <v>Justė Paršonytė</v>
      </c>
      <c r="C20" s="16">
        <f>'[1]Protokolas'!C32</f>
        <v>38718</v>
      </c>
      <c r="D20" s="15">
        <f>'[1]Protokolas'!D32</f>
        <v>13</v>
      </c>
      <c r="E20" s="15">
        <f>'[1]Protokolas'!E32</f>
        <v>0</v>
      </c>
      <c r="F20" s="15">
        <f>'[1]Protokolas'!F32</f>
        <v>380</v>
      </c>
      <c r="G20" s="15">
        <f>'[1]Protokolas'!G32</f>
        <v>50</v>
      </c>
      <c r="H20" s="15">
        <f>'[1]Protokolas'!H32</f>
        <v>13.53</v>
      </c>
      <c r="I20" s="15">
        <f>'[1]Protokolas'!I32</f>
        <v>11</v>
      </c>
      <c r="J20" s="17">
        <f t="shared" si="0"/>
        <v>61</v>
      </c>
      <c r="K20" s="18">
        <f t="shared" si="1"/>
        <v>12</v>
      </c>
    </row>
    <row r="21" spans="1:11" ht="15">
      <c r="A21" s="9"/>
      <c r="B21" s="19"/>
      <c r="C21" s="20"/>
      <c r="D21" s="21"/>
      <c r="E21" s="9"/>
      <c r="F21" s="9"/>
      <c r="G21" s="9"/>
      <c r="H21" s="9"/>
      <c r="I21" s="9"/>
      <c r="J21" s="9"/>
      <c r="K21" s="9"/>
    </row>
    <row r="22" spans="1:11" ht="15">
      <c r="A22" s="9"/>
      <c r="B22" s="39" t="s">
        <v>11</v>
      </c>
      <c r="C22" s="39"/>
      <c r="D22" s="39"/>
      <c r="E22" s="39"/>
      <c r="F22" s="22"/>
      <c r="G22" s="22"/>
      <c r="H22" s="22"/>
      <c r="I22" s="39" t="str">
        <f>'[1]Protokolas'!G37</f>
        <v>M. Saliamonas</v>
      </c>
      <c r="J22" s="39"/>
      <c r="K22" s="9"/>
    </row>
    <row r="23" spans="1:11" ht="15">
      <c r="A23" s="9"/>
      <c r="B23" s="22"/>
      <c r="C23" s="22"/>
      <c r="D23" s="22"/>
      <c r="E23" s="22"/>
      <c r="F23" s="22"/>
      <c r="G23" s="22"/>
      <c r="H23" s="22"/>
      <c r="I23" s="22"/>
      <c r="J23" s="22"/>
      <c r="K23" s="9"/>
    </row>
    <row r="24" spans="1:11" ht="1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9"/>
    </row>
    <row r="25" spans="1:10" ht="15">
      <c r="A25" s="20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0"/>
      <c r="B26" s="39" t="s">
        <v>12</v>
      </c>
      <c r="C26" s="39"/>
      <c r="D26" s="39"/>
      <c r="E26" s="39"/>
      <c r="F26" s="22"/>
      <c r="G26" s="22"/>
      <c r="H26" s="22"/>
      <c r="I26" s="39" t="str">
        <f>'[1]Protokolas'!G40</f>
        <v>I. Butkutė</v>
      </c>
      <c r="J26" s="39"/>
    </row>
    <row r="27" ht="15">
      <c r="A27" s="20"/>
    </row>
    <row r="28" ht="15">
      <c r="A28" s="20"/>
    </row>
    <row r="29" ht="15" hidden="1">
      <c r="A29" s="20"/>
    </row>
    <row r="30" ht="15" hidden="1">
      <c r="A30" s="20"/>
    </row>
    <row r="31" ht="15" hidden="1">
      <c r="A31" s="20"/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</sheetData>
  <sheetProtection/>
  <mergeCells count="16">
    <mergeCell ref="A1:K1"/>
    <mergeCell ref="B3:F3"/>
    <mergeCell ref="I3:J3"/>
    <mergeCell ref="B5:I5"/>
    <mergeCell ref="A7:A8"/>
    <mergeCell ref="B7:B8"/>
    <mergeCell ref="C7:C8"/>
    <mergeCell ref="D7:E7"/>
    <mergeCell ref="F7:G7"/>
    <mergeCell ref="H7:I7"/>
    <mergeCell ref="J7:J8"/>
    <mergeCell ref="K7:K8"/>
    <mergeCell ref="B22:E22"/>
    <mergeCell ref="I22:J22"/>
    <mergeCell ref="B26:E26"/>
    <mergeCell ref="I26:J26"/>
  </mergeCells>
  <dataValidations count="1">
    <dataValidation allowBlank="1" showInputMessage="1" showErrorMessage="1" prompt="Sutrumpintas komandos pavadinimas" sqref="A9:I2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14" sqref="C14"/>
    </sheetView>
  </sheetViews>
  <sheetFormatPr defaultColWidth="0" defaultRowHeight="1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3" ht="41.25" customHeight="1">
      <c r="A1" s="40" t="str">
        <f>'[1]Protokolas'!$A$1</f>
        <v>Utenos miesto mokyklų pradinių klasių mokinių lengvosios atletikos trikovės varžybos, skirtos Utenos DSC taurei laimėti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2" ht="12.75" customHeight="1">
      <c r="A2" s="24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6"/>
      <c r="B3" s="41" t="str">
        <f>'[1]Protokolas'!$B$3</f>
        <v>Utena, 2017-05-03</v>
      </c>
      <c r="C3" s="41"/>
      <c r="D3" s="41"/>
      <c r="E3" s="41"/>
      <c r="F3" s="41"/>
      <c r="G3" s="41"/>
      <c r="H3" s="41"/>
      <c r="I3" s="25"/>
      <c r="J3" s="25"/>
      <c r="K3" s="42" t="str">
        <f>'[1]Protokolas'!$I$3</f>
        <v>Merginos</v>
      </c>
      <c r="L3" s="42"/>
    </row>
    <row r="4" spans="1:12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33.75" customHeight="1">
      <c r="B5" s="52" t="s">
        <v>13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27.75" customHeight="1">
      <c r="A6" s="26" t="s">
        <v>14</v>
      </c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26" t="s">
        <v>10</v>
      </c>
      <c r="M6" s="26" t="s">
        <v>8</v>
      </c>
      <c r="N6" s="22"/>
    </row>
    <row r="7" spans="1:14" ht="19.5" customHeight="1">
      <c r="A7" s="26">
        <v>1</v>
      </c>
      <c r="B7" s="27" t="str">
        <f>'[1]Protokolas'!B17</f>
        <v>Aukštakalnio prog. "Žiburio" skyrius</v>
      </c>
      <c r="C7" s="28"/>
      <c r="D7" s="28"/>
      <c r="E7" s="28"/>
      <c r="F7" s="28"/>
      <c r="G7" s="28"/>
      <c r="H7" s="28"/>
      <c r="I7" s="28"/>
      <c r="J7" s="28"/>
      <c r="K7" s="29"/>
      <c r="L7" s="26">
        <f>'[1]Protokolas'!J17</f>
        <v>557</v>
      </c>
      <c r="M7" s="26">
        <v>1</v>
      </c>
      <c r="N7" s="22"/>
    </row>
    <row r="8" spans="1:14" ht="19.5" customHeight="1">
      <c r="A8" s="26">
        <v>2</v>
      </c>
      <c r="B8" s="27" t="str">
        <f>'[1]Protokolas'!B5</f>
        <v>Krašuonos progimnazija</v>
      </c>
      <c r="C8" s="28"/>
      <c r="D8" s="28"/>
      <c r="E8" s="28"/>
      <c r="F8" s="28"/>
      <c r="G8" s="28"/>
      <c r="H8" s="28"/>
      <c r="I8" s="28"/>
      <c r="J8" s="28"/>
      <c r="K8" s="29"/>
      <c r="L8" s="26">
        <f>'[1]Protokolas'!J5</f>
        <v>474</v>
      </c>
      <c r="M8" s="26">
        <v>2</v>
      </c>
      <c r="N8" s="22"/>
    </row>
    <row r="9" spans="1:14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9.5" customHeight="1">
      <c r="A15" s="22"/>
      <c r="B15" s="22"/>
      <c r="C15" s="39" t="s">
        <v>11</v>
      </c>
      <c r="D15" s="39"/>
      <c r="E15" s="39"/>
      <c r="F15" s="39"/>
      <c r="G15" s="22"/>
      <c r="H15" s="22"/>
      <c r="I15" s="22"/>
      <c r="J15" s="39" t="str">
        <f>'[1]Protokolas'!G37</f>
        <v>M. Saliamonas</v>
      </c>
      <c r="K15" s="39"/>
      <c r="L15" s="39"/>
      <c r="M15" s="39"/>
      <c r="N15" s="22"/>
    </row>
    <row r="16" spans="1:14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>
      <c r="A19" s="22"/>
      <c r="B19" s="22"/>
      <c r="C19" s="39" t="s">
        <v>12</v>
      </c>
      <c r="D19" s="39"/>
      <c r="E19" s="39"/>
      <c r="F19" s="39"/>
      <c r="G19" s="22"/>
      <c r="H19" s="22"/>
      <c r="I19" s="22"/>
      <c r="J19" s="39" t="str">
        <f>'[1]Protokolas'!G40</f>
        <v>I. Butkutė</v>
      </c>
      <c r="K19" s="39"/>
      <c r="L19" s="39"/>
      <c r="M19" s="39"/>
      <c r="N19" s="22"/>
    </row>
    <row r="20" spans="1:14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ht="15">
      <c r="N29" s="22"/>
    </row>
    <row r="30" ht="15">
      <c r="N30" s="22"/>
    </row>
    <row r="31" ht="15">
      <c r="N31" s="22"/>
    </row>
    <row r="32" ht="15">
      <c r="N32" s="22"/>
    </row>
    <row r="33" ht="15">
      <c r="N33" s="22"/>
    </row>
    <row r="34" ht="15">
      <c r="N34" s="22"/>
    </row>
    <row r="35" ht="15" hidden="1">
      <c r="N35" s="22"/>
    </row>
    <row r="36" ht="15" hidden="1">
      <c r="N36" s="22"/>
    </row>
    <row r="37" ht="15" hidden="1">
      <c r="N37" s="22"/>
    </row>
    <row r="38" ht="15" hidden="1"/>
    <row r="39" ht="15" hidden="1"/>
    <row r="40" ht="15" hidden="1"/>
    <row r="41" ht="15" hidden="1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9">
    <mergeCell ref="C19:F19"/>
    <mergeCell ref="J19:M19"/>
    <mergeCell ref="A1:M1"/>
    <mergeCell ref="B3:H3"/>
    <mergeCell ref="K3:L3"/>
    <mergeCell ref="B5:L5"/>
    <mergeCell ref="B6:K6"/>
    <mergeCell ref="C15:F15"/>
    <mergeCell ref="J15:M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11" sqref="C11"/>
    </sheetView>
  </sheetViews>
  <sheetFormatPr defaultColWidth="0" defaultRowHeight="15" zeroHeight="1"/>
  <cols>
    <col min="1" max="1" width="9.28125" style="23" customWidth="1"/>
    <col min="2" max="2" width="19.421875" style="1" customWidth="1"/>
    <col min="3" max="3" width="10.57421875" style="1" customWidth="1"/>
    <col min="4" max="4" width="6.140625" style="1" customWidth="1"/>
    <col min="5" max="5" width="6.28125" style="1" customWidth="1"/>
    <col min="6" max="7" width="5.7109375" style="1" customWidth="1"/>
    <col min="8" max="8" width="5.8515625" style="1" customWidth="1"/>
    <col min="9" max="9" width="6.28125" style="1" customWidth="1"/>
    <col min="10" max="10" width="7.00390625" style="1" customWidth="1"/>
    <col min="11" max="11" width="5.28125" style="1" customWidth="1"/>
    <col min="12" max="12" width="0.85546875" style="1" customWidth="1"/>
    <col min="13" max="16384" width="0" style="1" hidden="1" customWidth="1"/>
  </cols>
  <sheetData>
    <row r="1" spans="1:11" ht="36" customHeight="1">
      <c r="A1" s="40" t="str">
        <f>'[2]Protokolas'!A1</f>
        <v>Utenos miesto mokyklų pradinių klasių mokinių lengvosios atletikos trikovės varžybos, skirtos Utenos DSC taurei laimėti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1.25" customHeight="1">
      <c r="A2" s="2"/>
      <c r="B2" s="30"/>
      <c r="C2" s="30"/>
      <c r="D2" s="30"/>
      <c r="E2" s="30"/>
      <c r="F2" s="30"/>
      <c r="G2" s="30"/>
      <c r="H2" s="30"/>
      <c r="I2" s="30"/>
      <c r="J2" s="30"/>
      <c r="K2" s="4"/>
    </row>
    <row r="3" spans="1:11" ht="16.5" customHeight="1">
      <c r="A3" s="5"/>
      <c r="B3" s="56" t="str">
        <f>'[2]Protokolas'!$B$3</f>
        <v>Utena, 2017-05-03</v>
      </c>
      <c r="C3" s="56"/>
      <c r="D3" s="56"/>
      <c r="E3" s="56"/>
      <c r="F3" s="56"/>
      <c r="G3" s="31"/>
      <c r="H3" s="31"/>
      <c r="I3" s="57" t="str">
        <f>'[2]Protokolas'!$I$3</f>
        <v>Berniukai</v>
      </c>
      <c r="J3" s="57"/>
      <c r="K3" s="7"/>
    </row>
    <row r="4" spans="1:11" ht="8.2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7"/>
    </row>
    <row r="5" spans="1:11" ht="22.5" customHeight="1">
      <c r="A5" s="9"/>
      <c r="B5" s="43" t="s">
        <v>0</v>
      </c>
      <c r="C5" s="43"/>
      <c r="D5" s="43"/>
      <c r="E5" s="43"/>
      <c r="F5" s="43"/>
      <c r="G5" s="43"/>
      <c r="H5" s="43"/>
      <c r="I5" s="43"/>
      <c r="J5" s="9"/>
      <c r="K5" s="9"/>
    </row>
    <row r="6" spans="1:11" ht="9.75" customHeight="1" thickBot="1">
      <c r="A6" s="9"/>
      <c r="B6" s="9"/>
      <c r="C6" s="9"/>
      <c r="D6" s="10"/>
      <c r="E6" s="10"/>
      <c r="F6" s="10"/>
      <c r="G6" s="10"/>
      <c r="H6" s="10"/>
      <c r="I6" s="10"/>
      <c r="J6" s="9"/>
      <c r="K6" s="9"/>
    </row>
    <row r="7" spans="1:11" ht="14.25" customHeight="1">
      <c r="A7" s="44" t="s">
        <v>1</v>
      </c>
      <c r="B7" s="35" t="s">
        <v>2</v>
      </c>
      <c r="C7" s="46" t="s">
        <v>3</v>
      </c>
      <c r="D7" s="48" t="s">
        <v>4</v>
      </c>
      <c r="E7" s="49"/>
      <c r="F7" s="50" t="s">
        <v>5</v>
      </c>
      <c r="G7" s="51"/>
      <c r="H7" s="48" t="s">
        <v>6</v>
      </c>
      <c r="I7" s="49"/>
      <c r="J7" s="32" t="s">
        <v>15</v>
      </c>
      <c r="K7" s="37" t="s">
        <v>8</v>
      </c>
    </row>
    <row r="8" spans="1:11" ht="15" customHeight="1" thickBot="1">
      <c r="A8" s="45"/>
      <c r="B8" s="36"/>
      <c r="C8" s="47"/>
      <c r="D8" s="11" t="s">
        <v>9</v>
      </c>
      <c r="E8" s="12" t="s">
        <v>10</v>
      </c>
      <c r="F8" s="13" t="s">
        <v>9</v>
      </c>
      <c r="G8" s="14" t="s">
        <v>10</v>
      </c>
      <c r="H8" s="11" t="s">
        <v>9</v>
      </c>
      <c r="I8" s="12" t="s">
        <v>10</v>
      </c>
      <c r="J8" s="33" t="s">
        <v>16</v>
      </c>
      <c r="K8" s="54"/>
    </row>
    <row r="9" spans="1:11" ht="15">
      <c r="A9" s="15" t="str">
        <f>'[2]Protokolas'!A35</f>
        <v>individualiai</v>
      </c>
      <c r="B9" s="15" t="str">
        <f>'[2]Protokolas'!B35</f>
        <v>Titas Didžgalvis</v>
      </c>
      <c r="C9" s="16">
        <f>'[2]Protokolas'!C35</f>
        <v>38777</v>
      </c>
      <c r="D9" s="15">
        <f>'[2]Protokolas'!D35</f>
        <v>8.91</v>
      </c>
      <c r="E9" s="15">
        <f>'[2]Protokolas'!E35</f>
        <v>55</v>
      </c>
      <c r="F9" s="15">
        <f>'[2]Protokolas'!F35</f>
        <v>501</v>
      </c>
      <c r="G9" s="15">
        <f>'[2]Protokolas'!G35</f>
        <v>62</v>
      </c>
      <c r="H9" s="15">
        <f>'[2]Protokolas'!H35</f>
        <v>37.25</v>
      </c>
      <c r="I9" s="15">
        <f>'[2]Protokolas'!I35</f>
        <v>38</v>
      </c>
      <c r="J9" s="17">
        <f aca="true" t="shared" si="0" ref="J9:J22">SUM(E9+G9+I9)</f>
        <v>155</v>
      </c>
      <c r="K9" s="18">
        <v>1</v>
      </c>
    </row>
    <row r="10" spans="1:11" ht="15">
      <c r="A10" s="15" t="str">
        <f>'[2]Protokolas'!A10</f>
        <v>Krašuona</v>
      </c>
      <c r="B10" s="15" t="str">
        <f>'[2]Protokolas'!B10</f>
        <v>Nedas Pelėda</v>
      </c>
      <c r="C10" s="16">
        <f>'[2]Protokolas'!C10</f>
        <v>39039</v>
      </c>
      <c r="D10" s="15">
        <f>'[2]Protokolas'!D10</f>
        <v>9.18</v>
      </c>
      <c r="E10" s="15">
        <f>'[2]Protokolas'!E10</f>
        <v>49</v>
      </c>
      <c r="F10" s="15">
        <f>'[2]Protokolas'!F10</f>
        <v>461</v>
      </c>
      <c r="G10" s="15">
        <f>'[2]Protokolas'!G10</f>
        <v>49</v>
      </c>
      <c r="H10" s="15">
        <f>'[2]Protokolas'!H10</f>
        <v>41.91</v>
      </c>
      <c r="I10" s="15">
        <f>'[2]Protokolas'!I10</f>
        <v>44</v>
      </c>
      <c r="J10" s="17">
        <f t="shared" si="0"/>
        <v>142</v>
      </c>
      <c r="K10" s="18">
        <f>K9+1</f>
        <v>2</v>
      </c>
    </row>
    <row r="11" spans="1:11" ht="15">
      <c r="A11" s="15" t="str">
        <f>'[2]Protokolas'!A32</f>
        <v>individualiai</v>
      </c>
      <c r="B11" s="15" t="str">
        <f>'[2]Protokolas'!B32</f>
        <v>Rytis Malakauskas</v>
      </c>
      <c r="C11" s="16">
        <f>'[2]Protokolas'!C32</f>
        <v>38836</v>
      </c>
      <c r="D11" s="15">
        <f>'[2]Protokolas'!D32</f>
        <v>8.77</v>
      </c>
      <c r="E11" s="15">
        <f>'[2]Protokolas'!E32</f>
        <v>61</v>
      </c>
      <c r="F11" s="15">
        <f>'[2]Protokolas'!F32</f>
        <v>472</v>
      </c>
      <c r="G11" s="15">
        <f>'[2]Protokolas'!G32</f>
        <v>53</v>
      </c>
      <c r="H11" s="15">
        <f>'[2]Protokolas'!H32</f>
        <v>25.69</v>
      </c>
      <c r="I11" s="15">
        <f>'[2]Protokolas'!I32</f>
        <v>21</v>
      </c>
      <c r="J11" s="17">
        <f t="shared" si="0"/>
        <v>135</v>
      </c>
      <c r="K11" s="18">
        <f aca="true" t="shared" si="1" ref="K11:K22">SUM(K10,1)</f>
        <v>3</v>
      </c>
    </row>
    <row r="12" spans="1:11" ht="15">
      <c r="A12" s="15" t="str">
        <f>'[2]Protokolas'!A25</f>
        <v>Žiburys</v>
      </c>
      <c r="B12" s="15" t="str">
        <f>'[2]Protokolas'!B25</f>
        <v>Augustas Sugintas</v>
      </c>
      <c r="C12" s="16">
        <f>'[2]Protokolas'!C25</f>
        <v>38891</v>
      </c>
      <c r="D12" s="15">
        <f>'[2]Protokolas'!D25</f>
        <v>9.16</v>
      </c>
      <c r="E12" s="15">
        <f>'[2]Protokolas'!E25</f>
        <v>49</v>
      </c>
      <c r="F12" s="15">
        <f>'[2]Protokolas'!F25</f>
        <v>478</v>
      </c>
      <c r="G12" s="15">
        <f>'[2]Protokolas'!G25</f>
        <v>55</v>
      </c>
      <c r="H12" s="15">
        <f>'[2]Protokolas'!H25</f>
        <v>32.36</v>
      </c>
      <c r="I12" s="15">
        <f>'[2]Protokolas'!I25</f>
        <v>31</v>
      </c>
      <c r="J12" s="17">
        <f t="shared" si="0"/>
        <v>135</v>
      </c>
      <c r="K12" s="18">
        <f t="shared" si="1"/>
        <v>4</v>
      </c>
    </row>
    <row r="13" spans="1:11" ht="15">
      <c r="A13" s="15" t="str">
        <f>'[2]Protokolas'!A33</f>
        <v>individualiai</v>
      </c>
      <c r="B13" s="15" t="str">
        <f>'[2]Protokolas'!B33</f>
        <v>Matas Pučinskas</v>
      </c>
      <c r="C13" s="16">
        <f>'[2]Protokolas'!C33</f>
        <v>38796</v>
      </c>
      <c r="D13" s="15">
        <f>'[2]Protokolas'!D33</f>
        <v>9</v>
      </c>
      <c r="E13" s="15">
        <f>'[2]Protokolas'!E33</f>
        <v>52</v>
      </c>
      <c r="F13" s="15">
        <f>'[2]Protokolas'!F33</f>
        <v>460</v>
      </c>
      <c r="G13" s="15">
        <f>'[2]Protokolas'!G33</f>
        <v>49</v>
      </c>
      <c r="H13" s="15">
        <f>'[2]Protokolas'!H33</f>
        <v>29.56</v>
      </c>
      <c r="I13" s="15">
        <f>'[2]Protokolas'!I33</f>
        <v>27</v>
      </c>
      <c r="J13" s="17">
        <f t="shared" si="0"/>
        <v>128</v>
      </c>
      <c r="K13" s="18">
        <f t="shared" si="1"/>
        <v>5</v>
      </c>
    </row>
    <row r="14" spans="1:11" ht="15">
      <c r="A14" s="15" t="str">
        <f>'[2]Protokolas'!A21</f>
        <v>Žiburys</v>
      </c>
      <c r="B14" s="15" t="str">
        <f>'[2]Protokolas'!B21</f>
        <v>Raigardas Lubys</v>
      </c>
      <c r="C14" s="16">
        <f>'[2]Protokolas'!C21</f>
        <v>38967</v>
      </c>
      <c r="D14" s="15">
        <f>'[2]Protokolas'!D21</f>
        <v>9.11</v>
      </c>
      <c r="E14" s="15">
        <f>'[2]Protokolas'!E21</f>
        <v>49</v>
      </c>
      <c r="F14" s="15">
        <f>'[2]Protokolas'!F21</f>
        <v>472</v>
      </c>
      <c r="G14" s="15">
        <f>'[2]Protokolas'!G21</f>
        <v>53</v>
      </c>
      <c r="H14" s="15">
        <f>'[2]Protokolas'!H21</f>
        <v>28.69</v>
      </c>
      <c r="I14" s="15">
        <f>'[2]Protokolas'!I21</f>
        <v>26</v>
      </c>
      <c r="J14" s="17">
        <f t="shared" si="0"/>
        <v>128</v>
      </c>
      <c r="K14" s="18">
        <f t="shared" si="1"/>
        <v>6</v>
      </c>
    </row>
    <row r="15" spans="1:11" ht="15">
      <c r="A15" s="15" t="str">
        <f>'[2]Protokolas'!A11</f>
        <v>Krašuona</v>
      </c>
      <c r="B15" s="15" t="str">
        <f>'[2]Protokolas'!B11</f>
        <v>Karolis Jonelis</v>
      </c>
      <c r="C15" s="16">
        <f>'[2]Protokolas'!C11</f>
        <v>38909</v>
      </c>
      <c r="D15" s="15">
        <f>'[2]Protokolas'!D11</f>
        <v>9.21</v>
      </c>
      <c r="E15" s="15">
        <f>'[2]Protokolas'!E11</f>
        <v>46</v>
      </c>
      <c r="F15" s="15">
        <f>'[2]Protokolas'!F11</f>
        <v>455</v>
      </c>
      <c r="G15" s="15">
        <f>'[2]Protokolas'!G11</f>
        <v>47</v>
      </c>
      <c r="H15" s="15">
        <f>'[2]Protokolas'!H11</f>
        <v>30.6</v>
      </c>
      <c r="I15" s="15">
        <f>'[2]Protokolas'!I11</f>
        <v>28</v>
      </c>
      <c r="J15" s="17">
        <f t="shared" si="0"/>
        <v>121</v>
      </c>
      <c r="K15" s="18">
        <f t="shared" si="1"/>
        <v>7</v>
      </c>
    </row>
    <row r="16" spans="1:11" ht="15">
      <c r="A16" s="15" t="str">
        <f>'[2]Protokolas'!A12</f>
        <v>Krašuona</v>
      </c>
      <c r="B16" s="15" t="str">
        <f>'[2]Protokolas'!B12</f>
        <v>Nikas Vitkevičius</v>
      </c>
      <c r="C16" s="16">
        <f>'[2]Protokolas'!C12</f>
        <v>39149</v>
      </c>
      <c r="D16" s="15">
        <f>'[2]Protokolas'!D12</f>
        <v>9.38</v>
      </c>
      <c r="E16" s="15">
        <f>'[2]Protokolas'!E12</f>
        <v>44</v>
      </c>
      <c r="F16" s="15">
        <f>'[2]Protokolas'!F12</f>
        <v>448</v>
      </c>
      <c r="G16" s="15">
        <f>'[2]Protokolas'!G12</f>
        <v>45</v>
      </c>
      <c r="H16" s="15">
        <f>'[2]Protokolas'!H12</f>
        <v>30.03</v>
      </c>
      <c r="I16" s="15">
        <f>'[2]Protokolas'!I12</f>
        <v>28</v>
      </c>
      <c r="J16" s="17">
        <f t="shared" si="0"/>
        <v>117</v>
      </c>
      <c r="K16" s="18">
        <f t="shared" si="1"/>
        <v>8</v>
      </c>
    </row>
    <row r="17" spans="1:11" ht="15">
      <c r="A17" s="15" t="str">
        <f>'[2]Protokolas'!A24</f>
        <v>Žiburys</v>
      </c>
      <c r="B17" s="15" t="str">
        <f>'[2]Protokolas'!B24</f>
        <v>Nojus Ketvirtis</v>
      </c>
      <c r="C17" s="16">
        <f>'[2]Protokolas'!C24</f>
        <v>38806</v>
      </c>
      <c r="D17" s="15">
        <f>'[2]Protokolas'!D24</f>
        <v>9.22</v>
      </c>
      <c r="E17" s="15">
        <f>'[2]Protokolas'!E24</f>
        <v>46</v>
      </c>
      <c r="F17" s="15">
        <f>'[2]Protokolas'!F24</f>
        <v>436</v>
      </c>
      <c r="G17" s="15">
        <f>'[2]Protokolas'!G24</f>
        <v>41</v>
      </c>
      <c r="H17" s="15">
        <f>'[2]Protokolas'!H24</f>
        <v>30.41</v>
      </c>
      <c r="I17" s="15">
        <f>'[2]Protokolas'!I24</f>
        <v>28</v>
      </c>
      <c r="J17" s="17">
        <f t="shared" si="0"/>
        <v>115</v>
      </c>
      <c r="K17" s="18">
        <f t="shared" si="1"/>
        <v>9</v>
      </c>
    </row>
    <row r="18" spans="1:11" ht="15">
      <c r="A18" s="15" t="str">
        <f>'[2]Protokolas'!A22</f>
        <v>Žiburys</v>
      </c>
      <c r="B18" s="15" t="str">
        <f>'[2]Protokolas'!B22</f>
        <v>Lukas Slavinskas</v>
      </c>
      <c r="C18" s="16">
        <f>'[2]Protokolas'!C22</f>
        <v>39005</v>
      </c>
      <c r="D18" s="15">
        <f>'[2]Protokolas'!D22</f>
        <v>9.46</v>
      </c>
      <c r="E18" s="15">
        <f>'[2]Protokolas'!E22</f>
        <v>41</v>
      </c>
      <c r="F18" s="15">
        <f>'[2]Protokolas'!F22</f>
        <v>430</v>
      </c>
      <c r="G18" s="15">
        <f>'[2]Protokolas'!G22</f>
        <v>39</v>
      </c>
      <c r="H18" s="15">
        <f>'[2]Protokolas'!H22</f>
        <v>33.94</v>
      </c>
      <c r="I18" s="15">
        <f>'[2]Protokolas'!I22</f>
        <v>33</v>
      </c>
      <c r="J18" s="17">
        <f t="shared" si="0"/>
        <v>113</v>
      </c>
      <c r="K18" s="18">
        <f t="shared" si="1"/>
        <v>10</v>
      </c>
    </row>
    <row r="19" spans="1:11" ht="15">
      <c r="A19" s="15" t="str">
        <f>'[2]Protokolas'!A23</f>
        <v>Žiburys</v>
      </c>
      <c r="B19" s="15" t="str">
        <f>'[2]Protokolas'!B23</f>
        <v>Emilis Bražėnas</v>
      </c>
      <c r="C19" s="16">
        <f>'[2]Protokolas'!C23</f>
        <v>39049</v>
      </c>
      <c r="D19" s="15">
        <f>'[2]Protokolas'!D23</f>
        <v>9.35</v>
      </c>
      <c r="E19" s="15">
        <f>'[2]Protokolas'!E23</f>
        <v>44</v>
      </c>
      <c r="F19" s="15">
        <f>'[2]Protokolas'!F23</f>
        <v>434</v>
      </c>
      <c r="G19" s="15">
        <f>'[2]Protokolas'!G23</f>
        <v>40</v>
      </c>
      <c r="H19" s="15">
        <f>'[2]Protokolas'!H23</f>
        <v>30.6</v>
      </c>
      <c r="I19" s="15">
        <f>'[2]Protokolas'!I23</f>
        <v>28</v>
      </c>
      <c r="J19" s="17">
        <f t="shared" si="0"/>
        <v>112</v>
      </c>
      <c r="K19" s="18">
        <f t="shared" si="1"/>
        <v>11</v>
      </c>
    </row>
    <row r="20" spans="1:11" ht="15">
      <c r="A20" s="15" t="str">
        <f>'[2]Protokolas'!A9</f>
        <v>Krašuona</v>
      </c>
      <c r="B20" s="15" t="str">
        <f>'[2]Protokolas'!B9</f>
        <v>Tadas Gylys</v>
      </c>
      <c r="C20" s="16">
        <f>'[2]Protokolas'!C9</f>
        <v>38890</v>
      </c>
      <c r="D20" s="15">
        <f>'[2]Protokolas'!D9</f>
        <v>9.23</v>
      </c>
      <c r="E20" s="15">
        <f>'[2]Protokolas'!E9</f>
        <v>46</v>
      </c>
      <c r="F20" s="15">
        <f>'[2]Protokolas'!F9</f>
        <v>420</v>
      </c>
      <c r="G20" s="15">
        <f>'[2]Protokolas'!G9</f>
        <v>35</v>
      </c>
      <c r="H20" s="15">
        <f>'[2]Protokolas'!H9</f>
        <v>28.19</v>
      </c>
      <c r="I20" s="15">
        <f>'[2]Protokolas'!I9</f>
        <v>26</v>
      </c>
      <c r="J20" s="17">
        <f t="shared" si="0"/>
        <v>107</v>
      </c>
      <c r="K20" s="18">
        <f t="shared" si="1"/>
        <v>12</v>
      </c>
    </row>
    <row r="21" spans="1:11" ht="15">
      <c r="A21" s="15" t="str">
        <f>'[2]Protokolas'!A34</f>
        <v>individualiai</v>
      </c>
      <c r="B21" s="15" t="str">
        <f>'[2]Protokolas'!B34</f>
        <v>Edvinas Sirutis</v>
      </c>
      <c r="C21" s="16">
        <f>'[2]Protokolas'!C34</f>
        <v>38718</v>
      </c>
      <c r="D21" s="15">
        <f>'[2]Protokolas'!D34</f>
        <v>9.92</v>
      </c>
      <c r="E21" s="15">
        <f>'[2]Protokolas'!E34</f>
        <v>29</v>
      </c>
      <c r="F21" s="15">
        <f>'[2]Protokolas'!F34</f>
        <v>392</v>
      </c>
      <c r="G21" s="15">
        <f>'[2]Protokolas'!G34</f>
        <v>26</v>
      </c>
      <c r="H21" s="15">
        <f>'[2]Protokolas'!H34</f>
        <v>33.28</v>
      </c>
      <c r="I21" s="15">
        <f>'[2]Protokolas'!I34</f>
        <v>33</v>
      </c>
      <c r="J21" s="17">
        <f t="shared" si="0"/>
        <v>88</v>
      </c>
      <c r="K21" s="18">
        <f t="shared" si="1"/>
        <v>13</v>
      </c>
    </row>
    <row r="22" spans="1:11" ht="15">
      <c r="A22" s="15" t="str">
        <f>'[2]Protokolas'!A13</f>
        <v>Krašuona</v>
      </c>
      <c r="B22" s="15" t="str">
        <f>'[2]Protokolas'!B13</f>
        <v>Orestas Klimašauskas</v>
      </c>
      <c r="C22" s="16">
        <f>'[2]Protokolas'!C13</f>
        <v>39217</v>
      </c>
      <c r="D22" s="15">
        <f>'[2]Protokolas'!D13</f>
        <v>10.04</v>
      </c>
      <c r="E22" s="15">
        <f>'[2]Protokolas'!E13</f>
        <v>27</v>
      </c>
      <c r="F22" s="15">
        <f>'[2]Protokolas'!F13</f>
        <v>378</v>
      </c>
      <c r="G22" s="15">
        <f>'[2]Protokolas'!G13</f>
        <v>21</v>
      </c>
      <c r="H22" s="15">
        <f>'[2]Protokolas'!H13</f>
        <v>29.33</v>
      </c>
      <c r="I22" s="15">
        <f>'[2]Protokolas'!I13</f>
        <v>27</v>
      </c>
      <c r="J22" s="17">
        <f t="shared" si="0"/>
        <v>75</v>
      </c>
      <c r="K22" s="18">
        <f t="shared" si="1"/>
        <v>14</v>
      </c>
    </row>
    <row r="23" spans="1:11" ht="15">
      <c r="A23" s="9"/>
      <c r="B23" s="19"/>
      <c r="C23" s="20"/>
      <c r="D23" s="21"/>
      <c r="E23" s="9"/>
      <c r="F23" s="9"/>
      <c r="G23" s="9"/>
      <c r="H23" s="9"/>
      <c r="I23" s="9"/>
      <c r="J23" s="9"/>
      <c r="K23" s="9"/>
    </row>
    <row r="24" spans="1:11" ht="15">
      <c r="A24" s="9"/>
      <c r="B24" s="55"/>
      <c r="C24" s="55"/>
      <c r="D24" s="55"/>
      <c r="E24" s="55"/>
      <c r="F24" s="34"/>
      <c r="G24" s="34"/>
      <c r="H24" s="34"/>
      <c r="I24" s="55"/>
      <c r="J24" s="55"/>
      <c r="K24" s="9"/>
    </row>
    <row r="25" spans="1:11" ht="1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9"/>
    </row>
    <row r="26" spans="1:11" ht="1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9"/>
    </row>
    <row r="27" spans="1:10" ht="15">
      <c r="A27" s="20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">
      <c r="A28" s="20"/>
      <c r="B28" s="55"/>
      <c r="C28" s="55"/>
      <c r="D28" s="55"/>
      <c r="E28" s="55"/>
      <c r="F28" s="34"/>
      <c r="G28" s="34"/>
      <c r="H28" s="34"/>
      <c r="I28" s="55"/>
      <c r="J28" s="55"/>
    </row>
    <row r="29" ht="15">
      <c r="A29" s="20"/>
    </row>
    <row r="30" ht="15">
      <c r="A30" s="20"/>
    </row>
    <row r="31" ht="15" hidden="1">
      <c r="A31" s="20"/>
    </row>
    <row r="32" ht="15" hidden="1">
      <c r="A32" s="20"/>
    </row>
    <row r="33" ht="15" hidden="1">
      <c r="A33" s="20"/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</sheetData>
  <sheetProtection/>
  <mergeCells count="15">
    <mergeCell ref="A1:K1"/>
    <mergeCell ref="B3:F3"/>
    <mergeCell ref="I3:J3"/>
    <mergeCell ref="B5:I5"/>
    <mergeCell ref="A7:A8"/>
    <mergeCell ref="B7:B8"/>
    <mergeCell ref="C7:C8"/>
    <mergeCell ref="D7:E7"/>
    <mergeCell ref="F7:G7"/>
    <mergeCell ref="H7:I7"/>
    <mergeCell ref="K7:K8"/>
    <mergeCell ref="B24:E24"/>
    <mergeCell ref="I24:J24"/>
    <mergeCell ref="B28:E28"/>
    <mergeCell ref="I28:J28"/>
  </mergeCells>
  <dataValidations count="1">
    <dataValidation allowBlank="1" showInputMessage="1" showErrorMessage="1" prompt="Sutrumpintas komandos pavadinimas" sqref="A9:I2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43" sqref="K43"/>
    </sheetView>
  </sheetViews>
  <sheetFormatPr defaultColWidth="0" defaultRowHeight="1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3" ht="41.25" customHeight="1">
      <c r="A1" s="40" t="str">
        <f>'[2]Protokolas'!$A$1</f>
        <v>Utenos miesto mokyklų pradinių klasių mokinių lengvosios atletikos trikovės varžybos, skirtos Utenos DSC taurei laimėti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2" ht="12.75" customHeight="1">
      <c r="A2" s="24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3.25" customHeight="1">
      <c r="A3" s="6"/>
      <c r="B3" s="56" t="str">
        <f>'[2]Protokolas'!$B$3</f>
        <v>Utena, 2017-05-03</v>
      </c>
      <c r="C3" s="56"/>
      <c r="D3" s="56"/>
      <c r="E3" s="56"/>
      <c r="F3" s="56"/>
      <c r="G3" s="56"/>
      <c r="H3" s="56"/>
      <c r="I3" s="25"/>
      <c r="J3" s="25"/>
      <c r="K3" s="57" t="str">
        <f>'[2]Protokolas'!$I$3</f>
        <v>Berniukai</v>
      </c>
      <c r="L3" s="57"/>
    </row>
    <row r="4" spans="1:12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33.75" customHeight="1">
      <c r="B5" s="52" t="s">
        <v>13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27.75" customHeight="1">
      <c r="A6" s="26" t="s">
        <v>14</v>
      </c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26" t="s">
        <v>10</v>
      </c>
      <c r="M6" s="26" t="s">
        <v>8</v>
      </c>
      <c r="N6" s="22"/>
    </row>
    <row r="7" spans="1:14" ht="19.5" customHeight="1">
      <c r="A7" s="26">
        <v>1</v>
      </c>
      <c r="B7" s="27" t="str">
        <f>'[2]Protokolas'!B17</f>
        <v>Aukštakalnio prog. "Žiburio" skyrius</v>
      </c>
      <c r="C7" s="28"/>
      <c r="D7" s="28"/>
      <c r="E7" s="28"/>
      <c r="F7" s="28"/>
      <c r="G7" s="28"/>
      <c r="H7" s="28"/>
      <c r="I7" s="28"/>
      <c r="J7" s="28"/>
      <c r="K7" s="29"/>
      <c r="L7" s="26">
        <f>'[2]Protokolas'!J17</f>
        <v>491</v>
      </c>
      <c r="M7" s="26">
        <v>1</v>
      </c>
      <c r="N7" s="22"/>
    </row>
    <row r="8" spans="1:14" ht="19.5" customHeight="1">
      <c r="A8" s="26">
        <f>SUM(A7,1)</f>
        <v>2</v>
      </c>
      <c r="B8" s="27" t="str">
        <f>'[2]Protokolas'!B5</f>
        <v>Krašuonos progimnazija</v>
      </c>
      <c r="C8" s="28"/>
      <c r="D8" s="28"/>
      <c r="E8" s="28"/>
      <c r="F8" s="28"/>
      <c r="G8" s="28"/>
      <c r="H8" s="28"/>
      <c r="I8" s="28"/>
      <c r="J8" s="28"/>
      <c r="K8" s="29"/>
      <c r="L8" s="26">
        <f>'[2]Protokolas'!J5</f>
        <v>487</v>
      </c>
      <c r="M8" s="26">
        <f>SUM(M7,1)</f>
        <v>2</v>
      </c>
      <c r="N8" s="22"/>
    </row>
    <row r="9" spans="1:14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>
      <c r="A10" s="22"/>
      <c r="B10" s="22"/>
      <c r="C10" s="55" t="s">
        <v>11</v>
      </c>
      <c r="D10" s="55"/>
      <c r="E10" s="55"/>
      <c r="F10" s="55"/>
      <c r="G10" s="34"/>
      <c r="H10" s="34"/>
      <c r="I10" s="34"/>
      <c r="J10" s="55" t="str">
        <f>'[2]Protokolas'!$G$52</f>
        <v>M. Saliamonas</v>
      </c>
      <c r="K10" s="55"/>
      <c r="L10" s="55"/>
      <c r="M10" s="55"/>
      <c r="N10" s="22"/>
    </row>
    <row r="11" spans="1:14" ht="15">
      <c r="A11" s="22"/>
      <c r="B11" s="2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2"/>
    </row>
    <row r="12" spans="1:14" ht="15">
      <c r="A12" s="22"/>
      <c r="B12" s="2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2"/>
    </row>
    <row r="13" spans="1:14" ht="15">
      <c r="A13" s="22"/>
      <c r="B13" s="2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2"/>
    </row>
    <row r="14" spans="1:14" ht="15">
      <c r="A14" s="22"/>
      <c r="B14" s="22"/>
      <c r="C14" s="55" t="s">
        <v>12</v>
      </c>
      <c r="D14" s="55"/>
      <c r="E14" s="55"/>
      <c r="F14" s="55"/>
      <c r="G14" s="34"/>
      <c r="H14" s="34"/>
      <c r="I14" s="34"/>
      <c r="J14" s="55" t="str">
        <f>'[2]Protokolas'!$G$55</f>
        <v>I. Butkutė</v>
      </c>
      <c r="K14" s="55"/>
      <c r="L14" s="55"/>
      <c r="M14" s="55"/>
      <c r="N14" s="22"/>
    </row>
    <row r="15" spans="1:14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" hidden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" hidden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 hidden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3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15"/>
    <row r="25" ht="15"/>
    <row r="26" ht="15"/>
    <row r="27" ht="15"/>
    <row r="28" ht="15"/>
    <row r="29" ht="15"/>
    <row r="30" ht="15" hidden="1"/>
    <row r="31" ht="15" hidden="1"/>
    <row r="32" ht="15" hidden="1"/>
    <row r="33" ht="15" hidden="1"/>
    <row r="34" ht="15" hidden="1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9">
    <mergeCell ref="C14:F14"/>
    <mergeCell ref="J14:M14"/>
    <mergeCell ref="A1:M1"/>
    <mergeCell ref="B3:H3"/>
    <mergeCell ref="K3:L3"/>
    <mergeCell ref="B5:L5"/>
    <mergeCell ref="B6:K6"/>
    <mergeCell ref="C10:F10"/>
    <mergeCell ref="J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2017-05-17T07:38:00Z</dcterms:modified>
  <cp:category/>
  <cp:version/>
  <cp:contentType/>
  <cp:contentStatus/>
</cp:coreProperties>
</file>